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8_{EDC3E406-8BB9-4EE8-83A4-986CAECA3F20}" xr6:coauthVersionLast="43" xr6:coauthVersionMax="43" xr10:uidLastSave="{00000000-0000-0000-0000-000000000000}"/>
  <bookViews>
    <workbookView xWindow="2840" yWindow="2840" windowWidth="14400" windowHeight="7360" xr2:uid="{00000000-000D-0000-FFFF-FFFF00000000}"/>
  </bookViews>
  <sheets>
    <sheet name="2020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27" i="1" l="1"/>
  <c r="C26" i="1"/>
  <c r="C28" i="1"/>
  <c r="C22" i="1"/>
  <c r="C25" i="1"/>
  <c r="C24" i="1"/>
  <c r="C21" i="1"/>
  <c r="C23" i="1"/>
  <c r="C20" i="1"/>
  <c r="C19" i="1"/>
  <c r="C18" i="1"/>
  <c r="C16" i="1" s="1"/>
  <c r="C15" i="1"/>
  <c r="C14" i="1" s="1"/>
  <c r="C13" i="1" l="1"/>
  <c r="C10" i="1"/>
  <c r="C9" i="1" s="1"/>
  <c r="C29" i="1" l="1"/>
</calcChain>
</file>

<file path=xl/sharedStrings.xml><?xml version="1.0" encoding="utf-8"?>
<sst xmlns="http://schemas.openxmlformats.org/spreadsheetml/2006/main" count="46" uniqueCount="46">
  <si>
    <t>СМЕТА</t>
  </si>
  <si>
    <t>№</t>
  </si>
  <si>
    <t>Статьи дохода и расхода</t>
  </si>
  <si>
    <t>Сумма,</t>
  </si>
  <si>
    <t>п/п</t>
  </si>
  <si>
    <t>руб.</t>
  </si>
  <si>
    <t>1.</t>
  </si>
  <si>
    <t xml:space="preserve">Доходы: </t>
  </si>
  <si>
    <t>1.2.</t>
  </si>
  <si>
    <t>2.</t>
  </si>
  <si>
    <t>Расходы:</t>
  </si>
  <si>
    <t>2.1.</t>
  </si>
  <si>
    <t>Содержание и обслуживание организации:</t>
  </si>
  <si>
    <t>2.1.1.</t>
  </si>
  <si>
    <t>2.2.</t>
  </si>
  <si>
    <t>Реализация программ и мероприятий:</t>
  </si>
  <si>
    <t>2.2.1.</t>
  </si>
  <si>
    <t>2.2.2.</t>
  </si>
  <si>
    <t>2.2.3.</t>
  </si>
  <si>
    <t>2.2.4.</t>
  </si>
  <si>
    <t>2.2.5.</t>
  </si>
  <si>
    <t>Благотворительные взносы, пожертвования, целевое финансирование физических и юридических лиц в том числе:</t>
  </si>
  <si>
    <t>Прочие (комиссия банка и др.)</t>
  </si>
  <si>
    <t xml:space="preserve"> Московского городского отделения Всероссийской организации "БОЕВОЕ БРАТСТВО" на 2020 г.</t>
  </si>
  <si>
    <t>Остаток на 31.12.2020 г.</t>
  </si>
  <si>
    <t>Остаток на 01.01.2020 г.</t>
  </si>
  <si>
    <t xml:space="preserve">Всероссийская организация                                    "БОЕВОЕ БРАТСТВО" </t>
  </si>
  <si>
    <t xml:space="preserve">Оплата за участие баскетбольной команды "БОЕВОЕ БРАТСТВО" в играх </t>
  </si>
  <si>
    <t>Митинг, посвящ.31 годовщине окончания выполнения задач 40 Армией в ДРА</t>
  </si>
  <si>
    <t>Проект "Дорога памяти"</t>
  </si>
  <si>
    <t>День Победы</t>
  </si>
  <si>
    <t>Открытие мемориалов и памятников</t>
  </si>
  <si>
    <t>Мероприятия (цветы для возложения к памятникам)</t>
  </si>
  <si>
    <t>2.2.6.</t>
  </si>
  <si>
    <t>Мероприятие "День памяти и скорби"</t>
  </si>
  <si>
    <t xml:space="preserve">Атрибутика </t>
  </si>
  <si>
    <t>Тропа "БОЕВОГО БРАТСТВА"</t>
  </si>
  <si>
    <t>2.2.7.</t>
  </si>
  <si>
    <t>2.2.8.</t>
  </si>
  <si>
    <t>2.2.9.</t>
  </si>
  <si>
    <t>Книга Памяти</t>
  </si>
  <si>
    <t>2.2.10.</t>
  </si>
  <si>
    <t>2.2.11.</t>
  </si>
  <si>
    <t>Атрибутика для поздравлений (открытки подарочные)</t>
  </si>
  <si>
    <t>2.2.12.</t>
  </si>
  <si>
    <t>Благотворительная помощь (ортопедический стул для ребенка)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</si>
</sst>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2" fillId="0" borderId="0" xfId="0" applyNumberFormat="1" applyFont="1"/>
    <xf numFmtId="4" fontId="0" fillId="0" borderId="0" xfId="0" applyNumberFormat="1"/>
    <xf numFmtId="4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4" fontId="0" fillId="0" borderId="0" xfId="0" applyNumberForma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4" fontId="4" fillId="0" borderId="10" xfId="0" applyNumberFormat="1" applyFont="1" applyBorder="1" applyAlignment="1">
      <alignment horizontal="right" vertical="top" wrapText="1"/>
    </xf>
    <xf numFmtId="0" fontId="4" fillId="0" borderId="1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right" vertical="top" wrapText="1"/>
    </xf>
    <xf numFmtId="4" fontId="4" fillId="0" borderId="12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" fontId="4" fillId="0" borderId="8" xfId="0" applyNumberFormat="1" applyFont="1" applyBorder="1" applyAlignment="1">
      <alignment horizontal="right" vertical="top" wrapText="1"/>
    </xf>
    <xf numFmtId="0" fontId="7" fillId="0" borderId="9" xfId="0" applyFont="1" applyBorder="1" applyAlignment="1">
      <alignment horizontal="center" vertical="top" wrapText="1"/>
    </xf>
    <xf numFmtId="4" fontId="4" fillId="0" borderId="12" xfId="0" applyNumberFormat="1" applyFont="1" applyFill="1" applyBorder="1" applyAlignment="1">
      <alignment horizontal="right" vertical="top" wrapText="1"/>
    </xf>
    <xf numFmtId="4" fontId="5" fillId="2" borderId="5" xfId="0" applyNumberFormat="1" applyFont="1" applyFill="1" applyBorder="1"/>
    <xf numFmtId="0" fontId="5" fillId="2" borderId="8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 wrapText="1"/>
    </xf>
    <xf numFmtId="4" fontId="5" fillId="2" borderId="8" xfId="0" applyNumberFormat="1" applyFont="1" applyFill="1" applyBorder="1" applyAlignment="1">
      <alignment horizontal="right" vertical="top" wrapText="1"/>
    </xf>
    <xf numFmtId="0" fontId="8" fillId="2" borderId="5" xfId="0" applyFont="1" applyFill="1" applyBorder="1"/>
    <xf numFmtId="0" fontId="5" fillId="2" borderId="5" xfId="0" applyFont="1" applyFill="1" applyBorder="1"/>
    <xf numFmtId="0" fontId="7" fillId="0" borderId="7" xfId="0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4" fontId="4" fillId="0" borderId="12" xfId="0" applyNumberFormat="1" applyFont="1" applyBorder="1" applyAlignment="1">
      <alignment horizontal="right" vertical="top" wrapText="1"/>
    </xf>
    <xf numFmtId="4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3"/>
  <sheetViews>
    <sheetView tabSelected="1" zoomScale="85" zoomScaleNormal="85" workbookViewId="0">
      <selection activeCell="I19" sqref="I19"/>
    </sheetView>
  </sheetViews>
  <sheetFormatPr defaultRowHeight="14.5" x14ac:dyDescent="0.35"/>
  <cols>
    <col min="2" max="2" width="57" customWidth="1"/>
    <col min="3" max="3" width="23.54296875" customWidth="1"/>
    <col min="4" max="4" width="14.81640625" customWidth="1"/>
    <col min="5" max="5" width="14.7265625" customWidth="1"/>
    <col min="6" max="6" width="14" customWidth="1"/>
    <col min="7" max="7" width="14.54296875" customWidth="1"/>
    <col min="8" max="9" width="11.453125" customWidth="1"/>
    <col min="10" max="10" width="10.7265625" customWidth="1"/>
    <col min="11" max="11" width="11.26953125" customWidth="1"/>
    <col min="12" max="12" width="11.1796875" customWidth="1"/>
    <col min="13" max="13" width="12" customWidth="1"/>
    <col min="14" max="14" width="11.7265625" customWidth="1"/>
    <col min="15" max="15" width="10.81640625" customWidth="1"/>
    <col min="16" max="16" width="11.7265625" customWidth="1"/>
  </cols>
  <sheetData>
    <row r="1" spans="1:16" x14ac:dyDescent="0.35">
      <c r="A1" s="7"/>
      <c r="B1" s="7"/>
      <c r="C1" s="7"/>
    </row>
    <row r="2" spans="1:16" ht="15.5" x14ac:dyDescent="0.35">
      <c r="A2" s="37" t="s">
        <v>0</v>
      </c>
      <c r="B2" s="37"/>
      <c r="C2" s="37"/>
    </row>
    <row r="3" spans="1:16" x14ac:dyDescent="0.35">
      <c r="A3" s="38" t="s">
        <v>23</v>
      </c>
      <c r="B3" s="38"/>
      <c r="C3" s="38"/>
    </row>
    <row r="4" spans="1:16" x14ac:dyDescent="0.35">
      <c r="A4" s="38"/>
      <c r="B4" s="38"/>
      <c r="C4" s="38"/>
    </row>
    <row r="5" spans="1:16" ht="15" thickBot="1" x14ac:dyDescent="0.4">
      <c r="A5" s="7"/>
      <c r="B5" s="7"/>
      <c r="C5" s="7"/>
    </row>
    <row r="6" spans="1:16" ht="17.5" x14ac:dyDescent="0.35">
      <c r="A6" s="8" t="s">
        <v>1</v>
      </c>
      <c r="B6" s="39" t="s">
        <v>2</v>
      </c>
      <c r="C6" s="9" t="s">
        <v>3</v>
      </c>
    </row>
    <row r="7" spans="1:16" ht="18" thickBot="1" x14ac:dyDescent="0.4">
      <c r="A7" s="10" t="s">
        <v>4</v>
      </c>
      <c r="B7" s="40"/>
      <c r="C7" s="11" t="s">
        <v>5</v>
      </c>
    </row>
    <row r="8" spans="1:16" ht="15.5" thickBot="1" x14ac:dyDescent="0.4">
      <c r="A8" s="12"/>
      <c r="B8" s="13" t="s">
        <v>25</v>
      </c>
      <c r="C8" s="14">
        <v>626.86</v>
      </c>
    </row>
    <row r="9" spans="1:16" ht="18" thickBot="1" x14ac:dyDescent="0.4">
      <c r="A9" s="30" t="s">
        <v>6</v>
      </c>
      <c r="B9" s="29" t="s">
        <v>7</v>
      </c>
      <c r="C9" s="31">
        <f>C10</f>
        <v>1588500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5" customHeight="1" x14ac:dyDescent="0.35">
      <c r="A10" s="41" t="s">
        <v>8</v>
      </c>
      <c r="B10" s="42" t="s">
        <v>21</v>
      </c>
      <c r="C10" s="43">
        <f>SUM(C12:C12)</f>
        <v>1588500</v>
      </c>
      <c r="E10" s="2"/>
      <c r="F10" s="2"/>
      <c r="G10" s="44"/>
      <c r="H10" s="44"/>
      <c r="I10" s="44"/>
      <c r="J10" s="44"/>
      <c r="K10" s="44"/>
      <c r="L10" s="44"/>
      <c r="M10" s="44"/>
      <c r="N10" s="2"/>
      <c r="O10" s="2"/>
      <c r="P10" s="2"/>
    </row>
    <row r="11" spans="1:16" ht="35.25" customHeight="1" x14ac:dyDescent="0.35">
      <c r="A11" s="41"/>
      <c r="B11" s="42"/>
      <c r="C11" s="43"/>
      <c r="F11" s="2"/>
      <c r="G11" s="44"/>
      <c r="H11" s="44"/>
      <c r="I11" s="44"/>
      <c r="J11" s="44"/>
      <c r="K11" s="44"/>
      <c r="L11" s="44"/>
      <c r="M11" s="44"/>
      <c r="N11" s="2"/>
      <c r="O11" s="2"/>
      <c r="P11" s="2"/>
    </row>
    <row r="12" spans="1:16" ht="31.5" thickBot="1" x14ac:dyDescent="0.4">
      <c r="A12" s="18"/>
      <c r="B12" s="19" t="s">
        <v>26</v>
      </c>
      <c r="C12" s="20">
        <v>1588500</v>
      </c>
      <c r="F12" s="2"/>
      <c r="G12" s="6"/>
      <c r="H12" s="6"/>
      <c r="I12" s="6"/>
      <c r="J12" s="6"/>
      <c r="K12" s="6"/>
      <c r="L12" s="6"/>
      <c r="M12" s="6"/>
      <c r="N12" s="2"/>
      <c r="O12" s="2"/>
      <c r="P12" s="2"/>
    </row>
    <row r="13" spans="1:16" ht="18" thickBot="1" x14ac:dyDescent="0.4">
      <c r="A13" s="30" t="s">
        <v>9</v>
      </c>
      <c r="B13" s="29" t="s">
        <v>10</v>
      </c>
      <c r="C13" s="31">
        <f>C14+C16</f>
        <v>1585878.2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" x14ac:dyDescent="0.35">
      <c r="A14" s="15" t="s">
        <v>11</v>
      </c>
      <c r="B14" s="16" t="s">
        <v>12</v>
      </c>
      <c r="C14" s="17">
        <f>SUM(C15:C15)</f>
        <v>706.2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2"/>
    </row>
    <row r="15" spans="1:16" ht="16" thickBot="1" x14ac:dyDescent="0.4">
      <c r="A15" s="21" t="s">
        <v>13</v>
      </c>
      <c r="B15" s="22" t="s">
        <v>22</v>
      </c>
      <c r="C15" s="20">
        <f>706.2</f>
        <v>706.2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5.5" thickBot="1" x14ac:dyDescent="0.4">
      <c r="A16" s="23" t="s">
        <v>14</v>
      </c>
      <c r="B16" s="24" t="s">
        <v>15</v>
      </c>
      <c r="C16" s="25">
        <f>SUM(C17:C28)</f>
        <v>1585172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31" x14ac:dyDescent="0.35">
      <c r="A17" s="26" t="s">
        <v>16</v>
      </c>
      <c r="B17" s="34" t="s">
        <v>27</v>
      </c>
      <c r="C17" s="17">
        <v>255000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31" x14ac:dyDescent="0.35">
      <c r="A18" s="26" t="s">
        <v>17</v>
      </c>
      <c r="B18" s="22" t="s">
        <v>28</v>
      </c>
      <c r="C18" s="20">
        <f>5040+13500</f>
        <v>18540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.5" x14ac:dyDescent="0.35">
      <c r="A19" s="26" t="s">
        <v>18</v>
      </c>
      <c r="B19" s="22" t="s">
        <v>29</v>
      </c>
      <c r="C19" s="20">
        <f>10820+168210</f>
        <v>179030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.5" x14ac:dyDescent="0.35">
      <c r="A20" s="26" t="s">
        <v>19</v>
      </c>
      <c r="B20" s="22" t="s">
        <v>30</v>
      </c>
      <c r="C20" s="20">
        <f>40300+40300+20000</f>
        <v>100600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.5" x14ac:dyDescent="0.35">
      <c r="A21" s="26" t="s">
        <v>20</v>
      </c>
      <c r="B21" s="22" t="s">
        <v>31</v>
      </c>
      <c r="C21" s="27">
        <f>210000+4100+17982+27600</f>
        <v>259682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5.5" x14ac:dyDescent="0.35">
      <c r="A22" s="26" t="s">
        <v>33</v>
      </c>
      <c r="B22" s="22" t="s">
        <v>32</v>
      </c>
      <c r="C22" s="27">
        <f>10400+11450+1800+13800+6800+3200+15000+3000+2400+3000+3000+6000+15650+10000+13600</f>
        <v>119100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5.5" x14ac:dyDescent="0.35">
      <c r="A23" s="26" t="s">
        <v>37</v>
      </c>
      <c r="B23" s="22" t="s">
        <v>34</v>
      </c>
      <c r="C23" s="27">
        <f>22350+10000</f>
        <v>32350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5.5" x14ac:dyDescent="0.35">
      <c r="A24" s="26" t="s">
        <v>38</v>
      </c>
      <c r="B24" s="36" t="s">
        <v>36</v>
      </c>
      <c r="C24" s="27">
        <f>56900+16800</f>
        <v>73700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5.5" x14ac:dyDescent="0.35">
      <c r="A25" s="26" t="s">
        <v>39</v>
      </c>
      <c r="B25" s="36" t="s">
        <v>40</v>
      </c>
      <c r="C25" s="27">
        <f>162500</f>
        <v>162500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5.5" x14ac:dyDescent="0.35">
      <c r="A26" s="26" t="s">
        <v>41</v>
      </c>
      <c r="B26" s="22" t="s">
        <v>43</v>
      </c>
      <c r="C26" s="27">
        <f>93840+83840+62560</f>
        <v>240240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31" x14ac:dyDescent="0.35">
      <c r="A27" s="26" t="s">
        <v>42</v>
      </c>
      <c r="B27" s="22" t="s">
        <v>45</v>
      </c>
      <c r="C27" s="27">
        <f>22400</f>
        <v>22400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6" thickBot="1" x14ac:dyDescent="0.4">
      <c r="A28" s="26" t="s">
        <v>44</v>
      </c>
      <c r="B28" s="35" t="s">
        <v>35</v>
      </c>
      <c r="C28" s="27">
        <f>16830+37100+20600+33000+14500</f>
        <v>122030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8.5" thickBot="1" x14ac:dyDescent="0.45">
      <c r="A29" s="32"/>
      <c r="B29" s="33" t="s">
        <v>24</v>
      </c>
      <c r="C29" s="28">
        <f>C8+C9-C13</f>
        <v>3248.660000000149</v>
      </c>
    </row>
    <row r="33" spans="2:3" ht="18" x14ac:dyDescent="0.4">
      <c r="B33" s="4"/>
      <c r="C33" s="5"/>
    </row>
  </sheetData>
  <mergeCells count="13">
    <mergeCell ref="M10:M11"/>
    <mergeCell ref="G10:G11"/>
    <mergeCell ref="H10:H11"/>
    <mergeCell ref="I10:I11"/>
    <mergeCell ref="J10:J11"/>
    <mergeCell ref="K10:K11"/>
    <mergeCell ref="L10:L11"/>
    <mergeCell ref="A2:C2"/>
    <mergeCell ref="A3:C4"/>
    <mergeCell ref="B6:B7"/>
    <mergeCell ref="A10:A11"/>
    <mergeCell ref="B10:B11"/>
    <mergeCell ref="C10:C11"/>
  </mergeCells>
  <pageMargins left="0.11811023622047245" right="0.11811023622047245" top="0.15748031496062992" bottom="0.15748031496062992" header="0" footer="0"/>
  <pageSetup paperSize="9" scale="98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topLeftCell="A8" workbookViewId="0">
      <selection activeCell="V20" sqref="V20"/>
    </sheetView>
  </sheetViews>
  <sheetFormatPr defaultRowHeight="14.5" x14ac:dyDescent="0.35"/>
  <sheetData/>
  <pageMargins left="0.25" right="0.25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2021-01-25T14:20:29Z</dcterms:modified>
</cp:coreProperties>
</file>